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smey/Documents/Work/Make Work Work Better /Workshop Materials/"/>
    </mc:Choice>
  </mc:AlternateContent>
  <xr:revisionPtr revIDLastSave="0" documentId="13_ncr:1_{5AAC0F5D-D5C1-2B43-A8D4-43FF0952D63C}" xr6:coauthVersionLast="47" xr6:coauthVersionMax="47" xr10:uidLastSave="{00000000-0000-0000-0000-000000000000}"/>
  <bookViews>
    <workbookView xWindow="0" yWindow="500" windowWidth="28800" windowHeight="17500" xr2:uid="{672B5156-B0F3-495C-B36F-15871196DB47}"/>
  </bookViews>
  <sheets>
    <sheet name="Influence -  Interest Matrix" sheetId="1" r:id="rId1"/>
    <sheet name="Stakeholder Management Plan" sheetId="2" r:id="rId2"/>
    <sheet name="Lookup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  <c r="A2" i="2" a="1"/>
  <c r="A2" i="2" s="1"/>
  <c r="C2" i="2" s="1"/>
  <c r="E2" i="1"/>
  <c r="E4" i="1"/>
  <c r="C7" i="2" l="1"/>
  <c r="C8" i="2"/>
  <c r="C9" i="2"/>
  <c r="C10" i="2"/>
  <c r="C11" i="2"/>
  <c r="B9" i="2"/>
  <c r="C5" i="2"/>
  <c r="B2" i="2"/>
  <c r="B10" i="2"/>
  <c r="C6" i="2"/>
  <c r="B3" i="2"/>
  <c r="B11" i="2"/>
  <c r="B4" i="2"/>
  <c r="B12" i="2"/>
  <c r="B5" i="2"/>
  <c r="B13" i="2"/>
  <c r="B6" i="2"/>
  <c r="B14" i="2"/>
  <c r="B7" i="2"/>
  <c r="C3" i="2"/>
  <c r="B8" i="2"/>
  <c r="C4" i="2"/>
  <c r="C12" i="2"/>
  <c r="C13" i="2"/>
  <c r="C14" i="2"/>
  <c r="E6" i="1"/>
  <c r="E7" i="1"/>
  <c r="E8" i="1"/>
  <c r="E9" i="1"/>
  <c r="E10" i="1"/>
  <c r="E11" i="1"/>
  <c r="E12" i="1"/>
  <c r="E13" i="1"/>
  <c r="E14" i="1"/>
  <c r="E5" i="1"/>
  <c r="E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<sst xmlns="http://schemas.openxmlformats.org/spreadsheetml/2006/main" count="153" uniqueCount="44">
  <si>
    <t>Advocate? 
(Y/N)</t>
  </si>
  <si>
    <t>LABEL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</si>
  <si>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</si>
  <si>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</si>
  <si>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</si>
  <si>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</si>
  <si>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</si>
  <si>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</si>
  <si>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</si>
  <si>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</si>
  <si>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</si>
  <si>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A</t>
  </si>
  <si>
    <t>Person B</t>
  </si>
  <si>
    <t>Person C</t>
  </si>
  <si>
    <t>Person D</t>
  </si>
  <si>
    <t>Stakeholder</t>
  </si>
  <si>
    <t>I/I Quadrant</t>
  </si>
  <si>
    <t>Sentiment</t>
  </si>
  <si>
    <t>What they expect from me</t>
  </si>
  <si>
    <t>What I need from them</t>
  </si>
  <si>
    <t>Development needed? If so, explain goal</t>
  </si>
  <si>
    <t>Approach</t>
  </si>
  <si>
    <t>Type / Frequency of communication</t>
  </si>
  <si>
    <t>Manage Closely</t>
  </si>
  <si>
    <t>To deliver the project within budget and keep them up-to-date</t>
  </si>
  <si>
    <t>To influence the other committee members to support the project</t>
  </si>
  <si>
    <t>Move to Advocate</t>
  </si>
  <si>
    <t>Emphasise competitive benefits</t>
  </si>
  <si>
    <t>Quarterly board meeting
Weekly catch-up</t>
  </si>
  <si>
    <t>Keep Satisfied</t>
  </si>
  <si>
    <t xml:space="preserve">To support their team in delivering the change </t>
  </si>
  <si>
    <t>Remove blockers in their team if required</t>
  </si>
  <si>
    <t>Monthly catch-up</t>
  </si>
  <si>
    <t>Quadrant Lookup</t>
  </si>
  <si>
    <t>Interest (1-10)</t>
  </si>
  <si>
    <t>Influence (1-10)</t>
  </si>
  <si>
    <t>Influence</t>
  </si>
  <si>
    <t>Monitor</t>
  </si>
  <si>
    <t>interest</t>
  </si>
  <si>
    <t>Keep Informed</t>
  </si>
  <si>
    <t>ADVOCATE</t>
  </si>
  <si>
    <t>DETRACTOR</t>
  </si>
  <si>
    <t>NEUTRAL</t>
  </si>
  <si>
    <t>No - maintain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</si>
</sst>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Courier New"/>
      <family val="3"/>
    </font>
    <font>
      <sz val="11"/>
      <color rgb="FF000000"/>
      <name val="Calibri"/>
      <family val="2"/>
    </font>
    <font>
      <b/>
      <u/>
      <sz val="11"/>
      <color rgb="FFFFFFFF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D4A84"/>
        <bgColor rgb="FF6D4A8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3" fillId="0" borderId="0" xfId="1"/>
  </cellXfs>
  <cellStyles count="2">
    <cellStyle name="Normal" xfId="0" builtinId="0"/>
    <cellStyle name="Normal 2" xfId="1" xr:uid="{3F740400-8306-064B-8ECA-62217AF94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'Influence -  Interest Matrix'!$F$1</c:f>
              <c:strCache>
                <c:ptCount val="1"/>
                <c:pt idx="0">
                  <c:v>ADVOCATE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50800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CBA-704D-89E5-6BC7E9857B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7D3EE3-1F4A-244C-B395-265302CDD31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CBA-704D-89E5-6BC7E9857B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CBA-704D-89E5-6BC7E9857B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81C462F-405D-2D44-98E3-B81FB0C60F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CBA-704D-89E5-6BC7E9857B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C98172-56AF-504C-A8C2-A9BF158019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CBA-704D-89E5-6BC7E9857B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CBA-704D-89E5-6BC7E9857B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CBA-704D-89E5-6BC7E9857B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8A6FED7-FA23-3F4C-BE48-1E9E9E6337C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CBA-704D-89E5-6BC7E9857B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CBA-704D-89E5-6BC7E9857B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CBA-704D-89E5-6BC7E9857B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01F968E-640A-2E4E-AEE4-A6CB3C3BF6F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CBA-704D-89E5-6BC7E9857B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CBA-704D-89E5-6BC7E9857B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E827C08-A806-E04B-A0A9-4FB934A76BB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CBA-704D-89E5-6BC7E9857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'Influence -  Interest Matrix'!$B$2:$B$14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</c:v>
                </c:pt>
                <c:pt idx="10">
                  <c:v>8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'Influence -  Interest Matrix'!$F$2:$F$14</c:f>
              <c:numCache>
                <c:formatCode>General</c:formatCode>
                <c:ptCount val="13"/>
                <c:pt idx="0">
                  <c:v>#N/A</c:v>
                </c:pt>
                <c:pt idx="1">
                  <c:v>2</c:v>
                </c:pt>
                <c:pt idx="2">
                  <c:v>#N/A</c:v>
                </c:pt>
                <c:pt idx="3">
                  <c:v>4</c:v>
                </c:pt>
                <c:pt idx="4">
                  <c:v>1</c:v>
                </c:pt>
                <c:pt idx="5">
                  <c:v>#N/A</c:v>
                </c:pt>
                <c:pt idx="6">
                  <c:v>#N/A</c:v>
                </c:pt>
                <c:pt idx="7">
                  <c:v>3</c:v>
                </c:pt>
                <c:pt idx="8">
                  <c:v>#N/A</c:v>
                </c:pt>
                <c:pt idx="9">
                  <c:v>#N/A</c:v>
                </c:pt>
                <c:pt idx="10">
                  <c:v>2</c:v>
                </c:pt>
                <c:pt idx="11">
                  <c:v>#N/A</c:v>
                </c:pt>
                <c:pt idx="12">
                  <c:v>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'Influence -  Interest Matrix'!$E$2:$E$14</c15:f>
                <c15:dlblRangeCache>
                  <c:ptCount val="13"/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PA</c:v>
                  </c:pt>
                  <c:pt idx="10">
                    <c:v>PB</c:v>
                  </c:pt>
                  <c:pt idx="11">
                    <c:v>PC</c:v>
                  </c:pt>
                  <c:pt idx="12">
                    <c:v>PD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CBA-704D-89E5-6BC7E9857BBA}"/>
            </c:ext>
          </c:extLst>
        </c:ser>
        <c:ser>
          <c:idx val="1"/>
          <c:order val="1"/>
          <c:tx>
            <c:strRef>
              <c:f>'Influence -  Interest Matrix'!$G$1</c:f>
              <c:strCache>
                <c:ptCount val="1"/>
                <c:pt idx="0">
                  <c:v>DETRACTOR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50800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7520E21-B00A-2F4E-BB40-2079A0289ED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CBA-704D-89E5-6BC7E9857B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CBA-704D-89E5-6BC7E9857B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CBA-704D-89E5-6BC7E9857B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CBA-704D-89E5-6BC7E9857B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CBA-704D-89E5-6BC7E9857B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5B28B0-9B88-A349-A1B8-F8B3AB866A7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CBA-704D-89E5-6BC7E9857B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5C61BF-6ED2-8D4B-BB2A-4066B24BF9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CBA-704D-89E5-6BC7E9857B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CBA-704D-89E5-6BC7E9857B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BD81D76-467C-1B41-8E3C-CB6F11F62A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CBA-704D-89E5-6BC7E9857B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7A95BF5-45F0-0C45-B382-034C10451A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CBA-704D-89E5-6BC7E9857B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CBA-704D-89E5-6BC7E9857B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6F616AD-C711-4C4D-95DE-D27245339AE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CBA-704D-89E5-6BC7E9857B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CBA-704D-89E5-6BC7E9857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'Influence -  Interest Matrix'!$B$2:$B$14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</c:v>
                </c:pt>
                <c:pt idx="10">
                  <c:v>8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'Influence -  Interest Matrix'!$G$2:$G$14</c:f>
              <c:numCache>
                <c:formatCode>General</c:formatCode>
                <c:ptCount val="13"/>
                <c:pt idx="0">
                  <c:v>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9</c:v>
                </c:pt>
                <c:pt idx="6">
                  <c:v>4</c:v>
                </c:pt>
                <c:pt idx="7">
                  <c:v>#N/A</c:v>
                </c:pt>
                <c:pt idx="8">
                  <c:v>6</c:v>
                </c:pt>
                <c:pt idx="9">
                  <c:v>7</c:v>
                </c:pt>
                <c:pt idx="10">
                  <c:v>#N/A</c:v>
                </c:pt>
                <c:pt idx="11">
                  <c:v>1</c:v>
                </c:pt>
                <c:pt idx="1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'Influence -  Interest Matrix'!$E$2:$E$14</c15:f>
                <c15:dlblRangeCache>
                  <c:ptCount val="13"/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PA</c:v>
                  </c:pt>
                  <c:pt idx="10">
                    <c:v>PB</c:v>
                  </c:pt>
                  <c:pt idx="11">
                    <c:v>PC</c:v>
                  </c:pt>
                  <c:pt idx="12">
                    <c:v>PD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9CBA-704D-89E5-6BC7E9857BBA}"/>
            </c:ext>
          </c:extLst>
        </c:ser>
        <c:ser>
          <c:idx val="2"/>
          <c:order val="2"/>
          <c:tx>
            <c:strRef>
              <c:f>'Influence -  Interest Matrix'!$H$1</c:f>
              <c:strCache>
                <c:ptCount val="1"/>
                <c:pt idx="0">
                  <c:v>NEUTRAL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50800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CBA-704D-89E5-6BC7E9857B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CBA-704D-89E5-6BC7E9857B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94BFFD-CC3F-1A4A-A99A-A2E93F0676D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CBA-704D-89E5-6BC7E9857B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CBA-704D-89E5-6BC7E9857B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CBA-704D-89E5-6BC7E9857B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CBA-704D-89E5-6BC7E9857B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CBA-704D-89E5-6BC7E9857B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CBA-704D-89E5-6BC7E9857B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CBA-704D-89E5-6BC7E9857B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CBA-704D-89E5-6BC7E9857B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CBA-704D-89E5-6BC7E9857B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CBA-704D-89E5-6BC7E9857B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CBA-704D-89E5-6BC7E9857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'Influence -  Interest Matrix'!$B$2:$B$14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</c:v>
                </c:pt>
                <c:pt idx="10">
                  <c:v>8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'Influence -  Interest Matrix'!$H$2:$H$14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'Influence -  Interest Matrix'!$E$2:$E$14</c15:f>
                <c15:dlblRangeCache>
                  <c:ptCount val="13"/>
                  <c:pt idx="0">
                    <c:v>P1</c:v>
                  </c:pt>
                  <c:pt idx="1">
                    <c:v>P2</c:v>
                  </c:pt>
                  <c:pt idx="2">
                    <c:v>P3</c:v>
                  </c:pt>
                  <c:pt idx="3">
                    <c:v>P4</c:v>
                  </c:pt>
                  <c:pt idx="4">
                    <c:v>P5</c:v>
                  </c:pt>
                  <c:pt idx="5">
                    <c:v>P6</c:v>
                  </c:pt>
                  <c:pt idx="6">
                    <c:v>P7</c:v>
                  </c:pt>
                  <c:pt idx="7">
                    <c:v>P8</c:v>
                  </c:pt>
                  <c:pt idx="8">
                    <c:v>P9</c:v>
                  </c:pt>
                  <c:pt idx="9">
                    <c:v>PA</c:v>
                  </c:pt>
                  <c:pt idx="10">
                    <c:v>PB</c:v>
                  </c:pt>
                  <c:pt idx="11">
                    <c:v>PC</c:v>
                  </c:pt>
                  <c:pt idx="12">
                    <c:v>PD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9CBA-704D-89E5-6BC7E985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114592"/>
        <c:axId val="1058164592"/>
      </c:scatterChart>
      <c:valAx>
        <c:axId val="1000114592"/>
        <c:scaling>
          <c:orientation val="minMax"/>
          <c:max val="10"/>
          <c:min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Interest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058164592"/>
        <c:crosses val="autoZero"/>
        <c:crossBetween val="midCat"/>
        <c:majorUnit val="4.5"/>
      </c:valAx>
      <c:valAx>
        <c:axId val="1058164592"/>
        <c:scaling>
          <c:orientation val="minMax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Influence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000114592"/>
        <c:crossesAt val="0"/>
        <c:crossBetween val="midCat"/>
        <c:majorUnit val="4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26</xdr:col>
      <xdr:colOff>516861</xdr:colOff>
      <xdr:row>18</xdr:row>
      <xdr:rowOff>132907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D5F0E31E-B950-4F8C-A615-F4AE7924B95E}"/>
            </a:ext>
          </a:extLst>
        </xdr:cNvPr>
        <xdr:cNvGrpSpPr/>
      </xdr:nvGrpSpPr>
      <xdr:grpSpPr>
        <a:xfrm>
          <a:off x="5153837" y="546395"/>
          <a:ext cx="12803373" cy="9421628"/>
          <a:chOff x="5475767" y="540488"/>
          <a:chExt cx="6822559" cy="5404884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3B9D3CE3-72FD-4E34-9A00-2D63C18EF322}"/>
              </a:ext>
            </a:extLst>
          </xdr:cNvPr>
          <xdr:cNvSpPr/>
        </xdr:nvSpPr>
        <xdr:spPr>
          <a:xfrm>
            <a:off x="5475767" y="540488"/>
            <a:ext cx="6822559" cy="540488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B9F3BCC-78B3-4BE2-BEE6-903D2814B54B}"/>
              </a:ext>
            </a:extLst>
          </xdr:cNvPr>
          <xdr:cNvSpPr txBox="1"/>
        </xdr:nvSpPr>
        <xdr:spPr>
          <a:xfrm>
            <a:off x="9803971" y="1497428"/>
            <a:ext cx="1599448" cy="6822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marL="0" indent="0" algn="ctr"/>
            <a:r>
              <a:rPr lang="en-GB" sz="2000" b="1">
                <a:solidFill>
                  <a:schemeClr val="bg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MANAGE CLOSELY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684B593-A7F6-43E3-84D4-8FF8B64CEF5F}"/>
              </a:ext>
            </a:extLst>
          </xdr:cNvPr>
          <xdr:cNvSpPr txBox="1"/>
        </xdr:nvSpPr>
        <xdr:spPr>
          <a:xfrm>
            <a:off x="6539024" y="1506278"/>
            <a:ext cx="1621465" cy="6822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en-GB" sz="2000" b="1">
                <a:solidFill>
                  <a:schemeClr val="bg1">
                    <a:lumMod val="8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KEEP SATISFIED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35FD0CBA-FD80-40E8-ACF7-F35464D01314}"/>
              </a:ext>
            </a:extLst>
          </xdr:cNvPr>
          <xdr:cNvSpPr txBox="1"/>
        </xdr:nvSpPr>
        <xdr:spPr>
          <a:xfrm>
            <a:off x="6691880" y="3827721"/>
            <a:ext cx="1395638" cy="3872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marL="0" indent="0" algn="ctr"/>
            <a:r>
              <a:rPr lang="en-GB" sz="2000" b="1">
                <a:solidFill>
                  <a:schemeClr val="bg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MONITOR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DF6AC444-E92B-4816-AEF2-A41AE9154CA3}"/>
              </a:ext>
            </a:extLst>
          </xdr:cNvPr>
          <xdr:cNvSpPr txBox="1"/>
        </xdr:nvSpPr>
        <xdr:spPr>
          <a:xfrm>
            <a:off x="9675629" y="3615069"/>
            <a:ext cx="1710069" cy="6822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en-GB" sz="2000" b="1">
                <a:solidFill>
                  <a:schemeClr val="bg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KEEP</a:t>
            </a:r>
            <a:r>
              <a:rPr lang="en-GB" sz="11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GB" sz="2000" b="1">
                <a:solidFill>
                  <a:schemeClr val="bg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INFORMED</a:t>
            </a:r>
          </a:p>
        </xdr:txBody>
      </xdr:sp>
    </xdr:grpSp>
    <xdr:clientData/>
  </xdr:twoCellAnchor>
  <xdr:twoCellAnchor>
    <xdr:from>
      <xdr:col>10</xdr:col>
      <xdr:colOff>180162</xdr:colOff>
      <xdr:row>1</xdr:row>
      <xdr:rowOff>132909</xdr:rowOff>
    </xdr:from>
    <xdr:to>
      <xdr:col>26</xdr:col>
      <xdr:colOff>310116</xdr:colOff>
      <xdr:row>18</xdr:row>
      <xdr:rowOff>14768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F39C6F-8A59-8CED-389E-6B721A8E0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6EB0-111E-4178-81B0-1FE0CDD7E679}">
  <dimension ref="A1:I14"/>
  <sheetViews>
    <sheetView tabSelected="1" zoomScale="86" zoomScaleNormal="86" workbookViewId="0">
      <selection activeCell="D3" sqref="D3"/>
    </sheetView>
  </sheetViews>
  <sheetFormatPr baseColWidth="10" defaultColWidth="10.1640625" defaultRowHeight="43.25" customHeight="1" outlineLevelCol="1" x14ac:dyDescent="0.2"/>
  <cols>
    <col min="1" max="1" width="16.33203125" style="1" bestFit="1" customWidth="1"/>
    <col min="2" max="2" width="10.83203125" style="1" customWidth="1"/>
    <col min="3" max="3" width="10" style="1" bestFit="1" customWidth="1"/>
    <col min="4" max="4" width="14.33203125" style="1" customWidth="1"/>
    <col min="5" max="5" width="6.83203125" style="1" hidden="1" customWidth="1" outlineLevel="1"/>
    <col min="6" max="6" width="5.33203125" style="1" hidden="1" customWidth="1" outlineLevel="1"/>
    <col min="7" max="8" width="8.33203125" style="1" hidden="1" customWidth="1" outlineLevel="1"/>
    <col min="9" max="9" width="6" style="1" customWidth="1" collapsed="1"/>
    <col min="10" max="19" width="10" style="1" customWidth="1"/>
    <col min="20" max="16384" width="10.1640625" style="1"/>
  </cols>
  <sheetData>
    <row r="1" spans="1:8" ht="43.25" customHeight="1" x14ac:dyDescent="0.2">
      <c r="A1" s="3"/>
      <c r="B1" s="4" t="s">
        <v>34</v>
      </c>
      <c r="C1" s="4" t="s">
        <v>35</v>
      </c>
      <c r="D1" s="4" t="s">
        <v>0</v>
      </c>
      <c r="E1" s="1" t="s">
        <v>1</v>
      </c>
      <c r="F1" s="1" t="s">
        <v>40</v>
      </c>
      <c r="G1" s="1" t="s">
        <v>41</v>
      </c>
      <c r="H1" s="1" t="s">
        <v>42</v>
      </c>
    </row>
    <row r="2" spans="1:8" ht="43.25" customHeight="1" x14ac:dyDescent="0.2">
      <c r="A2" s="1" t="s">
        <v>2</v>
      </c>
      <c r="B2" s="1">
        <v>2</v>
      </c>
      <c r="C2" s="1">
        <v>3</v>
      </c>
      <c r="D2" s="1" t="s">
        <v>41</v>
      </c>
      <c r="E2" s="2" t="str">
        <f>IF(LEN(A2)-LEN(SUBSTITUTE(A2," ",""))=0,LEFT(A2,1),IF(LEN(A2)-LEN(SUBSTITUTE(A2," ",""))=1,LEFT(A2,1)&amp;MID(A2,FIND(" ",A2)+1,1),LEFT(A2,1)&amp;MID(A2,FIND(" ",A2)+1,1)&amp;MID(A2,FIND(" ",A2,FIND(" ",A2)+1)+1,1)))</f>
        <v>P1</v>
      </c>
      <c r="F2" s="1" t="e">
        <f>IF($D2=F$1,$C2,NA())</f>
        <v>#N/A</v>
      </c>
      <c r="G2" s="1">
        <f t="shared" ref="G2:H14" si="0">IF($D2=G$1,$C2,NA())</f>
        <v>3</v>
      </c>
      <c r="H2" s="1" t="e">
        <f t="shared" si="0"/>
        <v>#N/A</v>
      </c>
    </row>
    <row r="3" spans="1:8" ht="43.25" customHeight="1" x14ac:dyDescent="0.2">
      <c r="A3" s="1" t="s">
        <v>3</v>
      </c>
      <c r="B3" s="1">
        <v>3</v>
      </c>
      <c r="C3" s="1">
        <v>2</v>
      </c>
      <c r="D3" s="1" t="s">
        <v>40</v>
      </c>
      <c r="E3" s="2" t="str">
        <f>IF(LEN(A3)-LEN(SUBSTITUTE(A3," ",""))=0,LEFT(A3,1),IF(LEN(A3)-LEN(SUBSTITUTE(A3," ",""))=1,LEFT(A3,1)&amp;MID(A3,FIND(" ",A3)+1,1),LEFT(A3,1)&amp;MID(A3,FIND(" ",A3)+1,1)&amp;MID(A3,FIND(" ",A3,FIND(" ",A3)+1)+1,1)))</f>
        <v>P2</v>
      </c>
      <c r="F3" s="1">
        <f t="shared" ref="F3:H14" si="1">IF($D3=F$1,$C3,NA())</f>
        <v>2</v>
      </c>
      <c r="G3" s="1" t="e">
        <f t="shared" si="0"/>
        <v>#N/A</v>
      </c>
      <c r="H3" s="1" t="e">
        <f t="shared" si="0"/>
        <v>#N/A</v>
      </c>
    </row>
    <row r="4" spans="1:8" ht="43.25" customHeight="1" x14ac:dyDescent="0.2">
      <c r="A4" s="1" t="s">
        <v>4</v>
      </c>
      <c r="B4" s="1">
        <v>2</v>
      </c>
      <c r="C4" s="1">
        <v>4</v>
      </c>
      <c r="D4" s="1" t="s">
        <v>42</v>
      </c>
      <c r="E4" s="2" t="str">
        <f>IF(LEN(A4)-LEN(SUBSTITUTE(A4," ",""))=0,LEFT(A4,1),IF(LEN(A4)-LEN(SUBSTITUTE(A4," ",""))=1,LEFT(A4,1)&amp;MID(A4,FIND(" ",A4)+1,1),LEFT(A4,1)&amp;MID(A4,FIND(" ",A4)+1,1)&amp;MID(A4,FIND(" ",A4,FIND(" ",A4)+1)+1,1)))</f>
        <v>P3</v>
      </c>
      <c r="F4" s="1" t="e">
        <f t="shared" si="1"/>
        <v>#N/A</v>
      </c>
      <c r="G4" s="1" t="e">
        <f t="shared" si="0"/>
        <v>#N/A</v>
      </c>
      <c r="H4" s="1">
        <f t="shared" si="0"/>
        <v>4</v>
      </c>
    </row>
    <row r="5" spans="1:8" ht="43.25" customHeight="1" x14ac:dyDescent="0.2">
      <c r="A5" s="1" t="s">
        <v>5</v>
      </c>
      <c r="B5" s="1">
        <v>3</v>
      </c>
      <c r="C5" s="1">
        <v>4</v>
      </c>
      <c r="D5" s="1" t="s">
        <v>40</v>
      </c>
      <c r="E5" s="2" t="str">
        <f>IF(LEN(A5)-LEN(SUBSTITUTE(A5," ",""))=0,LEFT(A5,1),IF(LEN(A5)-LEN(SUBSTITUTE(A5," ",""))=1,LEFT(A5,1)&amp;MID(A5,FIND(" ",A5)+1,1),LEFT(A5,1)&amp;MID(A5,FIND(" ",A5)+1,1)&amp;MID(A5,FIND(" ",A5,FIND(" ",A5)+1)+1,1)))</f>
        <v>P4</v>
      </c>
      <c r="F5" s="1">
        <f t="shared" si="1"/>
        <v>4</v>
      </c>
      <c r="G5" s="1" t="e">
        <f t="shared" si="0"/>
        <v>#N/A</v>
      </c>
      <c r="H5" s="1" t="e">
        <f t="shared" si="0"/>
        <v>#N/A</v>
      </c>
    </row>
    <row r="6" spans="1:8" ht="43.25" customHeight="1" x14ac:dyDescent="0.2">
      <c r="A6" s="1" t="s">
        <v>6</v>
      </c>
      <c r="B6" s="1">
        <v>1</v>
      </c>
      <c r="C6" s="1">
        <v>1</v>
      </c>
      <c r="D6" s="1" t="s">
        <v>40</v>
      </c>
      <c r="E6" s="2" t="str">
        <f>IF(LEN(A6)-LEN(SUBSTITUTE(A6," ",""))=0,LEFT(A6,1),IF(LEN(A6)-LEN(SUBSTITUTE(A6," ",""))=1,LEFT(A6,1)&amp;MID(A6,FIND(" ",A6)+1,1),LEFT(A6,1)&amp;MID(A6,FIND(" ",A6)+1,1)&amp;MID(A6,FIND(" ",A6,FIND(" ",A6)+1)+1,1)))</f>
        <v>P5</v>
      </c>
      <c r="F6" s="1">
        <f t="shared" si="1"/>
        <v>1</v>
      </c>
      <c r="G6" s="1" t="e">
        <f t="shared" si="0"/>
        <v>#N/A</v>
      </c>
      <c r="H6" s="1" t="e">
        <f t="shared" si="0"/>
        <v>#N/A</v>
      </c>
    </row>
    <row r="7" spans="1:8" ht="43.25" customHeight="1" x14ac:dyDescent="0.2">
      <c r="A7" s="1" t="s">
        <v>7</v>
      </c>
      <c r="B7" s="1">
        <v>9</v>
      </c>
      <c r="C7" s="1">
        <v>9</v>
      </c>
      <c r="D7" s="1" t="s">
        <v>41</v>
      </c>
      <c r="E7" s="2" t="str">
        <f>IF(LEN(A7)-LEN(SUBSTITUTE(A7," ",""))=0,LEFT(A7,1),IF(LEN(A7)-LEN(SUBSTITUTE(A7," ",""))=1,LEFT(A7,1)&amp;MID(A7,FIND(" ",A7)+1,1),LEFT(A7,1)&amp;MID(A7,FIND(" ",A7)+1,1)&amp;MID(A7,FIND(" ",A7,FIND(" ",A7)+1)+1,1)))</f>
        <v>P6</v>
      </c>
      <c r="F7" s="1" t="e">
        <f t="shared" si="1"/>
        <v>#N/A</v>
      </c>
      <c r="G7" s="1">
        <f t="shared" si="0"/>
        <v>9</v>
      </c>
      <c r="H7" s="1" t="e">
        <f t="shared" si="0"/>
        <v>#N/A</v>
      </c>
    </row>
    <row r="8" spans="1:8" ht="43.25" customHeight="1" x14ac:dyDescent="0.2">
      <c r="A8" s="1" t="s">
        <v>8</v>
      </c>
      <c r="B8" s="1">
        <v>6</v>
      </c>
      <c r="C8" s="1">
        <v>4</v>
      </c>
      <c r="D8" s="1" t="s">
        <v>41</v>
      </c>
      <c r="E8" s="2" t="str">
        <f>IF(LEN(A8)-LEN(SUBSTITUTE(A8," ",""))=0,LEFT(A8,1),IF(LEN(A8)-LEN(SUBSTITUTE(A8," ",""))=1,LEFT(A8,1)&amp;MID(A8,FIND(" ",A8)+1,1),LEFT(A8,1)&amp;MID(A8,FIND(" ",A8)+1,1)&amp;MID(A8,FIND(" ",A8,FIND(" ",A8)+1)+1,1)))</f>
        <v>P7</v>
      </c>
      <c r="F8" s="1" t="e">
        <f t="shared" si="1"/>
        <v>#N/A</v>
      </c>
      <c r="G8" s="1">
        <f t="shared" si="0"/>
        <v>4</v>
      </c>
      <c r="H8" s="1" t="e">
        <f t="shared" si="0"/>
        <v>#N/A</v>
      </c>
    </row>
    <row r="9" spans="1:8" ht="43.25" customHeight="1" x14ac:dyDescent="0.2">
      <c r="A9" s="1" t="s">
        <v>9</v>
      </c>
      <c r="B9" s="1">
        <v>7</v>
      </c>
      <c r="C9" s="1">
        <v>3</v>
      </c>
      <c r="D9" s="1" t="s">
        <v>40</v>
      </c>
      <c r="E9" s="2" t="str">
        <f>IF(LEN(A9)-LEN(SUBSTITUTE(A9," ",""))=0,LEFT(A9,1),IF(LEN(A9)-LEN(SUBSTITUTE(A9," ",""))=1,LEFT(A9,1)&amp;MID(A9,FIND(" ",A9)+1,1),LEFT(A9,1)&amp;MID(A9,FIND(" ",A9)+1,1)&amp;MID(A9,FIND(" ",A9,FIND(" ",A9)+1)+1,1)))</f>
        <v>P8</v>
      </c>
      <c r="F9" s="1">
        <f t="shared" si="1"/>
        <v>3</v>
      </c>
      <c r="G9" s="1" t="e">
        <f t="shared" si="0"/>
        <v>#N/A</v>
      </c>
      <c r="H9" s="1" t="e">
        <f t="shared" si="0"/>
        <v>#N/A</v>
      </c>
    </row>
    <row r="10" spans="1:8" ht="43.25" customHeight="1" x14ac:dyDescent="0.2">
      <c r="A10" s="1" t="s">
        <v>10</v>
      </c>
      <c r="B10" s="1">
        <v>8</v>
      </c>
      <c r="C10" s="1">
        <v>6</v>
      </c>
      <c r="D10" s="1" t="s">
        <v>41</v>
      </c>
      <c r="E10" s="2" t="str">
        <f>IF(LEN(A10)-LEN(SUBSTITUTE(A10," ",""))=0,LEFT(A10,1),IF(LEN(A10)-LEN(SUBSTITUTE(A10," ",""))=1,LEFT(A10,1)&amp;MID(A10,FIND(" ",A10)+1,1),LEFT(A10,1)&amp;MID(A10,FIND(" ",A10)+1,1)&amp;MID(A10,FIND(" ",A10,FIND(" ",A10)+1)+1,1)))</f>
        <v>P9</v>
      </c>
      <c r="F10" s="1" t="e">
        <f t="shared" si="1"/>
        <v>#N/A</v>
      </c>
      <c r="G10" s="1">
        <f t="shared" si="0"/>
        <v>6</v>
      </c>
      <c r="H10" s="1" t="e">
        <f t="shared" si="0"/>
        <v>#N/A</v>
      </c>
    </row>
    <row r="11" spans="1:8" ht="43.25" customHeight="1" x14ac:dyDescent="0.2">
      <c r="A11" s="1" t="s">
        <v>11</v>
      </c>
      <c r="B11" s="1">
        <v>2</v>
      </c>
      <c r="C11" s="1">
        <v>7</v>
      </c>
      <c r="D11" s="1" t="s">
        <v>41</v>
      </c>
      <c r="E11" s="2" t="str">
        <f>IF(LEN(A11)-LEN(SUBSTITUTE(A11," ",""))=0,LEFT(A11,1),IF(LEN(A11)-LEN(SUBSTITUTE(A11," ",""))=1,LEFT(A11,1)&amp;MID(A11,FIND(" ",A11)+1,1),LEFT(A11,1)&amp;MID(A11,FIND(" ",A11)+1,1)&amp;MID(A11,FIND(" ",A11,FIND(" ",A11)+1)+1,1)))</f>
        <v>PA</v>
      </c>
      <c r="F11" s="1" t="e">
        <f t="shared" si="1"/>
        <v>#N/A</v>
      </c>
      <c r="G11" s="1">
        <f t="shared" si="0"/>
        <v>7</v>
      </c>
      <c r="H11" s="1" t="e">
        <f t="shared" si="0"/>
        <v>#N/A</v>
      </c>
    </row>
    <row r="12" spans="1:8" ht="43.25" customHeight="1" x14ac:dyDescent="0.2">
      <c r="A12" s="1" t="s">
        <v>12</v>
      </c>
      <c r="B12" s="1">
        <v>8</v>
      </c>
      <c r="C12" s="1">
        <v>2</v>
      </c>
      <c r="D12" s="1" t="s">
        <v>40</v>
      </c>
      <c r="E12" s="2" t="str">
        <f>IF(LEN(A12)-LEN(SUBSTITUTE(A12," ",""))=0,LEFT(A12,1),IF(LEN(A12)-LEN(SUBSTITUTE(A12," ",""))=1,LEFT(A12,1)&amp;MID(A12,FIND(" ",A12)+1,1),LEFT(A12,1)&amp;MID(A12,FIND(" ",A12)+1,1)&amp;MID(A12,FIND(" ",A12,FIND(" ",A12)+1)+1,1)))</f>
        <v>PB</v>
      </c>
      <c r="F12" s="1">
        <f t="shared" si="1"/>
        <v>2</v>
      </c>
      <c r="G12" s="1" t="e">
        <f t="shared" si="0"/>
        <v>#N/A</v>
      </c>
      <c r="H12" s="1" t="e">
        <f t="shared" si="0"/>
        <v>#N/A</v>
      </c>
    </row>
    <row r="13" spans="1:8" ht="43.25" customHeight="1" x14ac:dyDescent="0.2">
      <c r="A13" s="1" t="s">
        <v>13</v>
      </c>
      <c r="B13" s="1">
        <v>2</v>
      </c>
      <c r="C13" s="1">
        <v>1</v>
      </c>
      <c r="D13" s="1" t="s">
        <v>41</v>
      </c>
      <c r="E13" s="2" t="str">
        <f>IF(LEN(A13)-LEN(SUBSTITUTE(A13," ",""))=0,LEFT(A13,1),IF(LEN(A13)-LEN(SUBSTITUTE(A13," ",""))=1,LEFT(A13,1)&amp;MID(A13,FIND(" ",A13)+1,1),LEFT(A13,1)&amp;MID(A13,FIND(" ",A13)+1,1)&amp;MID(A13,FIND(" ",A13,FIND(" ",A13)+1)+1,1)))</f>
        <v>PC</v>
      </c>
      <c r="F13" s="1" t="e">
        <f t="shared" si="1"/>
        <v>#N/A</v>
      </c>
      <c r="G13" s="1">
        <f t="shared" si="0"/>
        <v>1</v>
      </c>
      <c r="H13" s="1" t="e">
        <f t="shared" si="0"/>
        <v>#N/A</v>
      </c>
    </row>
    <row r="14" spans="1:8" ht="43.25" customHeight="1" x14ac:dyDescent="0.2">
      <c r="A14" s="1" t="s">
        <v>14</v>
      </c>
      <c r="B14" s="1">
        <v>5</v>
      </c>
      <c r="C14" s="1">
        <v>7</v>
      </c>
      <c r="D14" s="1" t="s">
        <v>40</v>
      </c>
      <c r="E14" s="2" t="str">
        <f>IF(LEN(A14)-LEN(SUBSTITUTE(A14," ",""))=0,LEFT(A14,1),IF(LEN(A14)-LEN(SUBSTITUTE(A14," ",""))=1,LEFT(A14,1)&amp;MID(A14,FIND(" ",A14)+1,1),LEFT(A14,1)&amp;MID(A14,FIND(" ",A14)+1,1)&amp;MID(A14,FIND(" ",A14,FIND(" ",A14)+1)+1,1)))</f>
        <v>PD</v>
      </c>
      <c r="F14" s="1">
        <f t="shared" si="1"/>
        <v>7</v>
      </c>
      <c r="G14" s="1" t="e">
        <f t="shared" si="0"/>
        <v>#N/A</v>
      </c>
      <c r="H14" s="1" t="e">
        <f t="shared" si="0"/>
        <v>#N/A</v>
      </c>
    </row>
  </sheetData>
  <dataValidations count="1">
    <dataValidation type="list" allowBlank="1" showInputMessage="1" showErrorMessage="1" sqref="D1:D1048576" xr:uid="{3C9612CF-579C-6346-A356-10C1A8C87354}">
      <formula1>$F$1:$H$1</formula1>
    </dataValidation>
  </dataValidations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E55A-D033-EC44-8CFE-9824286D8D55}">
  <sheetPr>
    <outlinePr summaryBelow="0" summaryRight="0"/>
  </sheetPr>
  <dimension ref="A1:AA1000"/>
  <sheetViews>
    <sheetView workbookViewId="0">
      <selection activeCell="F3" sqref="F3"/>
    </sheetView>
  </sheetViews>
  <sheetFormatPr baseColWidth="10" defaultColWidth="14.5" defaultRowHeight="15" customHeight="1" x14ac:dyDescent="0.2"/>
  <cols>
    <col min="1" max="1" width="23.33203125" style="8" customWidth="1"/>
    <col min="2" max="2" width="21.6640625" style="8" customWidth="1"/>
    <col min="3" max="3" width="17.6640625" style="8" customWidth="1"/>
    <col min="4" max="4" width="28.83203125" style="8" customWidth="1"/>
    <col min="5" max="5" width="27.1640625" style="8" customWidth="1"/>
    <col min="6" max="7" width="25.83203125" style="8" customWidth="1"/>
    <col min="8" max="8" width="27" style="8" customWidth="1"/>
    <col min="9" max="9" width="41.1640625" style="8" customWidth="1"/>
    <col min="10" max="16384" width="14.5" style="8"/>
  </cols>
  <sheetData>
    <row r="1" spans="1:27" ht="51" customHeight="1" x14ac:dyDescent="0.2">
      <c r="A1" s="5" t="s">
        <v>15</v>
      </c>
      <c r="B1" s="6" t="s">
        <v>16</v>
      </c>
      <c r="C1" s="6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H1" s="6" t="s">
        <v>22</v>
      </c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2">
      <c r="A2" s="7" t="str" cm="1">
        <f t="array" ref="A2:A14">'Influence -  Interest Matrix'!A2:A14</f>
        <v>Person 1</v>
      </c>
      <c r="B2" s="7" t="str">
        <f>VLOOKUP(VLOOKUP(A2,'Influence -  Interest Matrix'!$A$2:$C$30,2),Lookups!$A$3:$K$12,VLOOKUP(A2,'Influence -  Interest Matrix'!$A$2:$C$30,3)+1)</f>
        <v>Monitor</v>
      </c>
      <c r="C2" s="7" t="str">
        <f>VLOOKUP(A2,'Influence -  Interest Matrix'!$A$2:$D$30,4)</f>
        <v>DETRACTOR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2" x14ac:dyDescent="0.2">
      <c r="A3" s="7" t="str">
        <v>Person 2</v>
      </c>
      <c r="B3" s="7" t="str">
        <f>VLOOKUP(VLOOKUP(A3,'Influence -  Interest Matrix'!$A$2:$C$30,2),Lookups!$A$3:$K$12,VLOOKUP(A3,'Influence -  Interest Matrix'!$A$2:$C$30,3)+1)</f>
        <v>Monitor</v>
      </c>
      <c r="C3" s="7" t="str">
        <f>VLOOKUP(A3,'Influence -  Interest Matrix'!$A$2:$D$30,4)</f>
        <v>ADVOCATE</v>
      </c>
      <c r="D3" s="7" t="s">
        <v>30</v>
      </c>
      <c r="E3" s="7" t="s">
        <v>31</v>
      </c>
      <c r="F3" s="7" t="s">
        <v>43</v>
      </c>
      <c r="G3" s="7"/>
      <c r="H3" s="7" t="s">
        <v>32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">
      <c r="A4" s="7" t="str">
        <v>Person 3</v>
      </c>
      <c r="B4" s="7" t="str">
        <f>VLOOKUP(VLOOKUP(A4,'Influence -  Interest Matrix'!$A$2:$C$30,2),Lookups!$A$3:$K$12,VLOOKUP(A4,'Influence -  Interest Matrix'!$A$2:$C$30,3)+1)</f>
        <v>Monitor</v>
      </c>
      <c r="C4" s="7" t="str">
        <f>VLOOKUP(A4,'Influence -  Interest Matrix'!$A$2:$D$30,4)</f>
        <v>NEUTRAL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6" x14ac:dyDescent="0.2">
      <c r="A5" s="7" t="str">
        <v>Person 4</v>
      </c>
      <c r="B5" s="7" t="str">
        <f>VLOOKUP(VLOOKUP(A5,'Influence -  Interest Matrix'!$A$2:$C$30,2),Lookups!$A$3:$K$12,VLOOKUP(A5,'Influence -  Interest Matrix'!$A$2:$C$30,3)+1)</f>
        <v>Monitor</v>
      </c>
      <c r="C5" s="7" t="str">
        <f>VLOOKUP(A5,'Influence -  Interest Matrix'!$A$2:$D$30,4)</f>
        <v>ADVOCATE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">
      <c r="A6" s="7" t="str">
        <v>Person 5</v>
      </c>
      <c r="B6" s="7" t="str">
        <f>VLOOKUP(VLOOKUP(A6,'Influence -  Interest Matrix'!$A$2:$C$30,2),Lookups!$A$3:$K$12,VLOOKUP(A6,'Influence -  Interest Matrix'!$A$2:$C$30,3)+1)</f>
        <v>Monitor</v>
      </c>
      <c r="C6" s="7" t="str">
        <f>VLOOKUP(A6,'Influence -  Interest Matrix'!$A$2:$D$30,4)</f>
        <v>ADVOCATE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">
      <c r="A7" s="7" t="str">
        <v>Person 6</v>
      </c>
      <c r="B7" s="7" t="str">
        <f>VLOOKUP(VLOOKUP(A7,'Influence -  Interest Matrix'!$A$2:$C$30,2),Lookups!$A$3:$K$12,VLOOKUP(A7,'Influence -  Interest Matrix'!$A$2:$C$30,3)+1)</f>
        <v>Manage Closely</v>
      </c>
      <c r="C7" s="7" t="str">
        <f>VLOOKUP(A7,'Influence -  Interest Matrix'!$A$2:$D$30,4)</f>
        <v>DETRACTOR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">
      <c r="A8" s="7" t="str">
        <v>Person 7</v>
      </c>
      <c r="B8" s="7" t="str">
        <f>VLOOKUP(VLOOKUP(A8,'Influence -  Interest Matrix'!$A$2:$C$30,2),Lookups!$A$3:$K$12,VLOOKUP(A8,'Influence -  Interest Matrix'!$A$2:$C$30,3)+1)</f>
        <v>Keep Informed</v>
      </c>
      <c r="C8" s="7" t="str">
        <f>VLOOKUP(A8,'Influence -  Interest Matrix'!$A$2:$D$30,4)</f>
        <v>DETRACTOR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">
      <c r="A9" s="7" t="str">
        <v>Person 8</v>
      </c>
      <c r="B9" s="7" t="str">
        <f>VLOOKUP(VLOOKUP(A9,'Influence -  Interest Matrix'!$A$2:$C$30,2),Lookups!$A$3:$K$12,VLOOKUP(A9,'Influence -  Interest Matrix'!$A$2:$C$30,3)+1)</f>
        <v>Keep Informed</v>
      </c>
      <c r="C9" s="7" t="str">
        <f>VLOOKUP(A9,'Influence -  Interest Matrix'!$A$2:$D$30,4)</f>
        <v>ADVOCATE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">
      <c r="A10" s="7" t="str">
        <v>Person 9</v>
      </c>
      <c r="B10" s="7" t="str">
        <f>VLOOKUP(VLOOKUP(A10,'Influence -  Interest Matrix'!$A$2:$C$30,2),Lookups!$A$3:$K$12,VLOOKUP(A10,'Influence -  Interest Matrix'!$A$2:$C$30,3)+1)</f>
        <v>Manage Closely</v>
      </c>
      <c r="C10" s="7" t="str">
        <f>VLOOKUP(A10,'Influence -  Interest Matrix'!$A$2:$D$30,4)</f>
        <v>DETRACTOR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">
      <c r="A11" s="7" t="str">
        <v>Person A</v>
      </c>
      <c r="B11" s="7" t="str">
        <f>VLOOKUP(VLOOKUP(A11,'Influence -  Interest Matrix'!$A$2:$C$30,2),Lookups!$A$3:$K$12,VLOOKUP(A11,'Influence -  Interest Matrix'!$A$2:$C$30,3)+1)</f>
        <v>Keep Satisfied</v>
      </c>
      <c r="C11" s="7" t="str">
        <f>VLOOKUP(A11,'Influence -  Interest Matrix'!$A$2:$D$30,4)</f>
        <v>DETRACTOR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">
      <c r="A12" s="7" t="str">
        <v>Person B</v>
      </c>
      <c r="B12" s="7" t="str">
        <f>VLOOKUP(VLOOKUP(A12,'Influence -  Interest Matrix'!$A$2:$C$30,2),Lookups!$A$3:$K$12,VLOOKUP(A12,'Influence -  Interest Matrix'!$A$2:$C$30,3)+1)</f>
        <v>Keep Informed</v>
      </c>
      <c r="C12" s="7" t="str">
        <f>VLOOKUP(A12,'Influence -  Interest Matrix'!$A$2:$D$30,4)</f>
        <v>ADVOCATE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">
      <c r="A13" s="7" t="str">
        <v>Person C</v>
      </c>
      <c r="B13" s="7" t="str">
        <f>VLOOKUP(VLOOKUP(A13,'Influence -  Interest Matrix'!$A$2:$C$30,2),Lookups!$A$3:$K$12,VLOOKUP(A13,'Influence -  Interest Matrix'!$A$2:$C$30,3)+1)</f>
        <v>Monitor</v>
      </c>
      <c r="C13" s="7" t="str">
        <f>VLOOKUP(A13,'Influence -  Interest Matrix'!$A$2:$D$30,4)</f>
        <v>DETRACTOR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">
      <c r="A14" s="7" t="str">
        <v>Person D</v>
      </c>
      <c r="B14" s="7" t="str">
        <f>VLOOKUP(VLOOKUP(A14,'Influence -  Interest Matrix'!$A$2:$C$30,2),Lookups!$A$3:$K$12,VLOOKUP(A14,'Influence -  Interest Matrix'!$A$2:$C$30,3)+1)</f>
        <v>Keep Satisfied</v>
      </c>
      <c r="C14" s="7" t="str">
        <f>VLOOKUP(A14,'Influence -  Interest Matrix'!$A$2:$D$30,4)</f>
        <v>ADVOCATE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dataValidations count="2">
    <dataValidation type="list" allowBlank="1" showErrorMessage="1" sqref="B15:B1000" xr:uid="{A1A1FF30-CFB2-FD4A-B5F7-0D57C4F98493}">
      <formula1>"Manage Closely,Keep Satisfied,Keep Informed,Monitor"</formula1>
    </dataValidation>
    <dataValidation type="list" allowBlank="1" showErrorMessage="1" sqref="C15:C1000" xr:uid="{5A9948CE-6916-274F-8B07-A1F982AEB2BE}">
      <formula1>"Advocates,Neutral,Opposes"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7FB0-4AD4-BF4C-ACAC-93C4D0145509}">
  <dimension ref="A1:K12"/>
  <sheetViews>
    <sheetView workbookViewId="0">
      <selection activeCell="C45" sqref="C45"/>
    </sheetView>
  </sheetViews>
  <sheetFormatPr baseColWidth="10" defaultRowHeight="15" x14ac:dyDescent="0.2"/>
  <sheetData>
    <row r="1" spans="1:11" x14ac:dyDescent="0.2">
      <c r="A1" t="s">
        <v>33</v>
      </c>
      <c r="B1" t="s">
        <v>36</v>
      </c>
    </row>
    <row r="2" spans="1:11" x14ac:dyDescent="0.2">
      <c r="A2" t="s">
        <v>38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</row>
    <row r="3" spans="1:11" x14ac:dyDescent="0.2">
      <c r="A3">
        <v>1</v>
      </c>
      <c r="B3" t="s">
        <v>37</v>
      </c>
      <c r="C3" t="s">
        <v>37</v>
      </c>
      <c r="D3" t="s">
        <v>37</v>
      </c>
      <c r="E3" t="s">
        <v>37</v>
      </c>
      <c r="F3" t="s">
        <v>37</v>
      </c>
      <c r="G3" t="s">
        <v>29</v>
      </c>
      <c r="H3" t="s">
        <v>29</v>
      </c>
      <c r="I3" t="s">
        <v>29</v>
      </c>
      <c r="J3" t="s">
        <v>29</v>
      </c>
      <c r="K3" t="s">
        <v>29</v>
      </c>
    </row>
    <row r="4" spans="1:11" x14ac:dyDescent="0.2">
      <c r="A4">
        <v>2</v>
      </c>
      <c r="B4" t="s">
        <v>37</v>
      </c>
      <c r="C4" t="s">
        <v>37</v>
      </c>
      <c r="D4" t="s">
        <v>37</v>
      </c>
      <c r="E4" t="s">
        <v>37</v>
      </c>
      <c r="F4" t="s">
        <v>37</v>
      </c>
      <c r="G4" t="s">
        <v>29</v>
      </c>
      <c r="H4" t="s">
        <v>29</v>
      </c>
      <c r="I4" t="s">
        <v>29</v>
      </c>
      <c r="J4" t="s">
        <v>29</v>
      </c>
      <c r="K4" t="s">
        <v>29</v>
      </c>
    </row>
    <row r="5" spans="1:11" x14ac:dyDescent="0.2">
      <c r="A5">
        <v>3</v>
      </c>
      <c r="B5" t="s">
        <v>37</v>
      </c>
      <c r="C5" t="s">
        <v>37</v>
      </c>
      <c r="D5" t="s">
        <v>37</v>
      </c>
      <c r="E5" t="s">
        <v>37</v>
      </c>
      <c r="F5" t="s">
        <v>37</v>
      </c>
      <c r="G5" t="s">
        <v>29</v>
      </c>
      <c r="H5" t="s">
        <v>29</v>
      </c>
      <c r="I5" t="s">
        <v>29</v>
      </c>
      <c r="J5" t="s">
        <v>29</v>
      </c>
      <c r="K5" t="s">
        <v>29</v>
      </c>
    </row>
    <row r="6" spans="1:11" x14ac:dyDescent="0.2">
      <c r="A6">
        <v>4</v>
      </c>
      <c r="B6" t="s">
        <v>37</v>
      </c>
      <c r="C6" t="s">
        <v>37</v>
      </c>
      <c r="D6" t="s">
        <v>37</v>
      </c>
      <c r="E6" t="s">
        <v>37</v>
      </c>
      <c r="F6" t="s">
        <v>37</v>
      </c>
      <c r="G6" t="s">
        <v>29</v>
      </c>
      <c r="H6" t="s">
        <v>29</v>
      </c>
      <c r="I6" t="s">
        <v>29</v>
      </c>
      <c r="J6" t="s">
        <v>29</v>
      </c>
      <c r="K6" t="s">
        <v>29</v>
      </c>
    </row>
    <row r="7" spans="1:11" x14ac:dyDescent="0.2">
      <c r="A7">
        <v>5</v>
      </c>
      <c r="B7" t="s">
        <v>37</v>
      </c>
      <c r="C7" t="s">
        <v>37</v>
      </c>
      <c r="D7" t="s">
        <v>37</v>
      </c>
      <c r="E7" t="s">
        <v>37</v>
      </c>
      <c r="F7" t="s">
        <v>37</v>
      </c>
      <c r="G7" t="s">
        <v>29</v>
      </c>
      <c r="H7" t="s">
        <v>29</v>
      </c>
      <c r="I7" t="s">
        <v>29</v>
      </c>
      <c r="J7" t="s">
        <v>29</v>
      </c>
      <c r="K7" t="s">
        <v>29</v>
      </c>
    </row>
    <row r="8" spans="1:11" x14ac:dyDescent="0.2">
      <c r="A8">
        <v>6</v>
      </c>
      <c r="B8" t="s">
        <v>39</v>
      </c>
      <c r="C8" t="s">
        <v>39</v>
      </c>
      <c r="D8" t="s">
        <v>39</v>
      </c>
      <c r="E8" t="s">
        <v>39</v>
      </c>
      <c r="F8" t="s">
        <v>39</v>
      </c>
      <c r="G8" t="s">
        <v>23</v>
      </c>
      <c r="H8" t="s">
        <v>23</v>
      </c>
      <c r="I8" t="s">
        <v>23</v>
      </c>
      <c r="J8" t="s">
        <v>23</v>
      </c>
      <c r="K8" t="s">
        <v>23</v>
      </c>
    </row>
    <row r="9" spans="1:11" x14ac:dyDescent="0.2">
      <c r="A9">
        <v>7</v>
      </c>
      <c r="B9" t="s">
        <v>39</v>
      </c>
      <c r="C9" t="s">
        <v>39</v>
      </c>
      <c r="D9" t="s">
        <v>39</v>
      </c>
      <c r="E9" t="s">
        <v>39</v>
      </c>
      <c r="F9" t="s">
        <v>39</v>
      </c>
      <c r="G9" t="s">
        <v>23</v>
      </c>
      <c r="H9" t="s">
        <v>23</v>
      </c>
      <c r="I9" t="s">
        <v>23</v>
      </c>
      <c r="J9" t="s">
        <v>23</v>
      </c>
      <c r="K9" t="s">
        <v>23</v>
      </c>
    </row>
    <row r="10" spans="1:11" x14ac:dyDescent="0.2">
      <c r="A10">
        <v>8</v>
      </c>
      <c r="B10" t="s">
        <v>39</v>
      </c>
      <c r="C10" t="s">
        <v>39</v>
      </c>
      <c r="D10" t="s">
        <v>39</v>
      </c>
      <c r="E10" t="s">
        <v>39</v>
      </c>
      <c r="F10" t="s">
        <v>39</v>
      </c>
      <c r="G10" t="s">
        <v>23</v>
      </c>
      <c r="H10" t="s">
        <v>23</v>
      </c>
      <c r="I10" t="s">
        <v>23</v>
      </c>
      <c r="J10" t="s">
        <v>23</v>
      </c>
      <c r="K10" t="s">
        <v>23</v>
      </c>
    </row>
    <row r="11" spans="1:11" x14ac:dyDescent="0.2">
      <c r="A11">
        <v>9</v>
      </c>
      <c r="B11" t="s">
        <v>39</v>
      </c>
      <c r="C11" t="s">
        <v>39</v>
      </c>
      <c r="D11" t="s">
        <v>39</v>
      </c>
      <c r="E11" t="s">
        <v>39</v>
      </c>
      <c r="F11" t="s">
        <v>39</v>
      </c>
      <c r="G11" t="s">
        <v>23</v>
      </c>
      <c r="H11" t="s">
        <v>23</v>
      </c>
      <c r="I11" t="s">
        <v>23</v>
      </c>
      <c r="J11" t="s">
        <v>23</v>
      </c>
      <c r="K11" t="s">
        <v>23</v>
      </c>
    </row>
    <row r="12" spans="1:11" x14ac:dyDescent="0.2">
      <c r="A12">
        <v>10</v>
      </c>
      <c r="B12" t="s">
        <v>39</v>
      </c>
      <c r="C12" t="s">
        <v>39</v>
      </c>
      <c r="D12" t="s">
        <v>39</v>
      </c>
      <c r="E12" t="s">
        <v>39</v>
      </c>
      <c r="F12" t="s">
        <v>39</v>
      </c>
      <c r="G12" t="s">
        <v>23</v>
      </c>
      <c r="H12" t="s">
        <v>23</v>
      </c>
      <c r="I12" t="s">
        <v>23</v>
      </c>
      <c r="J12" t="s">
        <v>23</v>
      </c>
      <c r="K12" t="s">
        <v>23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73E322C89644DBCC43FD982FB1686" ma:contentTypeVersion="16" ma:contentTypeDescription="Create a new document." ma:contentTypeScope="" ma:versionID="12f6377b96554f9a3316022e202f134c">
  <xsd:schema xmlns:xsd="http://www.w3.org/2001/XMLSchema" xmlns:xs="http://www.w3.org/2001/XMLSchema" xmlns:p="http://schemas.microsoft.com/office/2006/metadata/properties" xmlns:ns1="http://schemas.microsoft.com/sharepoint/v3" xmlns:ns2="777ac160-2777-4401-b67c-4240718cdb20" xmlns:ns3="aaae0038-19da-42ba-9ece-b7b7705c2b02" targetNamespace="http://schemas.microsoft.com/office/2006/metadata/properties" ma:root="true" ma:fieldsID="9612f5e19b359465b97704e42d25d044" ns1:_="" ns2:_="" ns3:_="">
    <xsd:import namespace="http://schemas.microsoft.com/sharepoint/v3"/>
    <xsd:import namespace="777ac160-2777-4401-b67c-4240718cdb20"/>
    <xsd:import namespace="aaae0038-19da-42ba-9ece-b7b7705c2b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Added_x0020_by" minOccurs="0"/>
                <xsd:element ref="ns2:Metadata" minOccurs="0"/>
                <xsd:element ref="ns2:Benefit" minOccurs="0"/>
                <xsd:element ref="ns2:EndDate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c160-2777-4401-b67c-4240718cd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Added_x0020_by" ma:index="16" nillable="true" ma:displayName="Added by" ma:list="UserInfo" ma:SharePointGroup="0" ma:internalName="Add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tadata" ma:index="17" nillable="true" ma:displayName="StartDate" ma:internalName="Metadata">
      <xsd:simpleType>
        <xsd:restriction base="dms:Text">
          <xsd:maxLength value="255"/>
        </xsd:restriction>
      </xsd:simpleType>
    </xsd:element>
    <xsd:element name="Benefit" ma:index="18" nillable="true" ma:displayName="Benefit" ma:internalName="Benefit">
      <xsd:simpleType>
        <xsd:restriction base="dms:Text">
          <xsd:maxLength value="255"/>
        </xsd:restriction>
      </xsd:simpleType>
    </xsd:element>
    <xsd:element name="EndDate" ma:index="19" nillable="true" ma:displayName="EndDate" ma:internalName="EndDate">
      <xsd:simpleType>
        <xsd:restriction base="dms:Text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e0038-19da-42ba-9ece-b7b7705c2b0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Metadata xmlns="777ac160-2777-4401-b67c-4240718cdb20" xsi:nil="true"/>
    <Benefit xmlns="777ac160-2777-4401-b67c-4240718cdb20" xsi:nil="true"/>
    <EndDate xmlns="777ac160-2777-4401-b67c-4240718cdb20" xsi:nil="true"/>
    <_ip_UnifiedCompliancePolicyProperties xmlns="http://schemas.microsoft.com/sharepoint/v3" xsi:nil="true"/>
    <Added_x0020_by xmlns="777ac160-2777-4401-b67c-4240718cdb20">
      <UserInfo>
        <DisplayName/>
        <AccountId xsi:nil="true"/>
        <AccountType/>
      </UserInfo>
    </Added_x0020_by>
    <SharedWithUsers xmlns="aaae0038-19da-42ba-9ece-b7b7705c2b0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5441C6-DBBF-4528-9955-3DCF39FEC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7ac160-2777-4401-b67c-4240718cdb20"/>
    <ds:schemaRef ds:uri="aaae0038-19da-42ba-9ece-b7b7705c2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14CD9D-95C2-440D-A4BF-C316490C7D6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7ac160-2777-4401-b67c-4240718cdb20"/>
    <ds:schemaRef ds:uri="aaae0038-19da-42ba-9ece-b7b7705c2b02"/>
  </ds:schemaRefs>
</ds:datastoreItem>
</file>

<file path=customXml/itemProps3.xml><?xml version="1.0" encoding="utf-8"?>
<ds:datastoreItem xmlns:ds="http://schemas.openxmlformats.org/officeDocument/2006/customXml" ds:itemID="{70C4AA0E-33F2-4A63-AE45-F8674EF345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Influence -  Interest Matrix</vt:lpstr>
      <vt:lpstr>Stakeholder Management Plan</vt:lpstr>
      <vt:lpstr>Lookups</vt:lpstr>
    </vt:vector>
  </TitlesOfParts>
  <Manager/>
  <Company>Make Work Work Better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Sismey</dc:creator>
  <cp:keywords/>
  <dc:description/>
  <cp:lastModifiedBy>Tim Sismey</cp:lastModifiedBy>
  <cp:revision/>
  <dcterms:created xsi:type="dcterms:W3CDTF">2018-11-14T14:30:09Z</dcterms:created>
  <dcterms:modified xsi:type="dcterms:W3CDTF">2025-02-20T15:21:05Z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0x01010030973E322C89644DBCC43FD982FB1686</vt:lpwstr>
  </property>
  <property fmtid="{D5CDD505-2E9C-101B-9397-08002B2CF9AE}" pid="3" name="Order">
    <vt:i4>219800</vt:i4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AuthorIds_UIVersion_1024">
    <vt:lpwstr>10,15</vt:lpwstr>
  </property>
</Properties>
</file>